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66" windowWidth="14475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<sst xmlns="http://schemas.openxmlformats.org/spreadsheetml/2006/main" count="49" uniqueCount="44">
  <si>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Nákladové položky byly procentuelně rozděleny na část, vodné Pilníkov a část vodné Chotěvice.</t>
  </si>
  <si>
    <t>Nákladová položka, opravy a údržba byla nejdříve snížena o částku, která se týká výhradně vodovodu Pilníkov</t>
  </si>
  <si>
    <t xml:space="preserve">( opravy přípojek atd. ). Obci Chotěvice se tato položka snižuje o náklady týkající se výhradně obce Pilníkov. </t>
  </si>
  <si>
    <t>Množství fakturované vody pro Pilníkov je zjišťováno měřením domovními vodoměry.</t>
  </si>
  <si>
    <t xml:space="preserve">Množství předané vody Chotěvicím je měřeno samostatným vodoměrem. </t>
  </si>
  <si>
    <t>Voda vyrobená</t>
  </si>
  <si>
    <t>Voda fakturovaná celkem</t>
  </si>
  <si>
    <t>Voda fakturovaná Pilníkov</t>
  </si>
  <si>
    <r>
      <t>m</t>
    </r>
    <r>
      <rPr>
        <vertAlign val="superscript"/>
        <sz val="10"/>
        <rFont val="Times New Roman"/>
        <family val="1"/>
      </rPr>
      <t>3</t>
    </r>
  </si>
  <si>
    <t>Voda fakturovaná Chotěvice</t>
  </si>
  <si>
    <t>Nákl. Pilníkov</t>
  </si>
  <si>
    <t>Nákl. Chotěvice</t>
  </si>
  <si>
    <t>Mzdy</t>
  </si>
  <si>
    <t xml:space="preserve">Soc. pojištění </t>
  </si>
  <si>
    <t>Celkem</t>
  </si>
  <si>
    <t>2) Stanovení nákladů pro Pilníkov a Chotěvice, výpočtem procentuelního podílu z fakturované vody.</t>
  </si>
  <si>
    <t>Opravy a udržování</t>
  </si>
  <si>
    <t>Sociální náklady</t>
  </si>
  <si>
    <t>Platby za odběr podzemní vody</t>
  </si>
  <si>
    <t>Nákup služeb</t>
  </si>
  <si>
    <t>Nákup materiálu</t>
  </si>
  <si>
    <t>Kč./m3</t>
  </si>
  <si>
    <t>hospodář</t>
  </si>
  <si>
    <t>Rozpočet nákladů-opravy</t>
  </si>
  <si>
    <t>Opravy Pilníkov</t>
  </si>
  <si>
    <t xml:space="preserve">Zisk </t>
  </si>
  <si>
    <t>Cestovné</t>
  </si>
  <si>
    <t>Nájem</t>
  </si>
  <si>
    <t>Kč/m3</t>
  </si>
  <si>
    <t>Předpo.náklady</t>
  </si>
  <si>
    <t>Kč</t>
  </si>
  <si>
    <t>Cena vody bez DPH</t>
  </si>
  <si>
    <t>Vodoměry</t>
  </si>
  <si>
    <t>s DPH 15 %</t>
  </si>
  <si>
    <t>bez DPH 15 %</t>
  </si>
  <si>
    <t>Silniční daň</t>
  </si>
  <si>
    <t>Vodné Pilníkov</t>
  </si>
  <si>
    <t>Voda předaná - Chotěvice</t>
  </si>
  <si>
    <t>1) Předpokládaná výroba vody v roce 2018</t>
  </si>
  <si>
    <t>Hanuš Dušan</t>
  </si>
  <si>
    <t>Kalkulace ceny vody v  Pilníkově na rok 2019</t>
  </si>
  <si>
    <t>Podklady pro kalkulaci jsou vypočteny z výsledků hospodaření za rok 2018.</t>
  </si>
  <si>
    <t>Upravené o předpokládané náklady v roce 2019.</t>
  </si>
  <si>
    <t>Pilníkov  13.2.2019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</si>
</sst>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[Red]\-#,##0.00\ "/>
    <numFmt numFmtId="166" formatCode="#,##0\ &quot;Kč&quot;"/>
  </numFmts>
  <fonts count="46">
    <font>
      <sz val="10"/>
      <name val="Arial CE"/>
      <family val="0"/>
    </font>
    <font>
      <sz val="16"/>
      <name val="Arial CE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3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10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9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2">
      <selection activeCell="A54" sqref="A54"/>
    </sheetView>
  </sheetViews>
  <sheetFormatPr defaultColWidth="9.00390625" defaultRowHeight="12.75"/>
  <cols>
    <col min="1" max="1" width="27.00390625" style="0" customWidth="1"/>
    <col min="2" max="2" width="13.75390625" style="0" customWidth="1"/>
    <col min="3" max="3" width="13.25390625" style="0" customWidth="1"/>
    <col min="4" max="4" width="11.375" style="0" customWidth="1"/>
    <col min="5" max="5" width="12.375" style="0" customWidth="1"/>
    <col min="6" max="6" width="14.00390625" style="0" customWidth="1"/>
  </cols>
  <sheetData>
    <row r="1" ht="20.25">
      <c r="A1" s="1" t="s">
        <v>40</v>
      </c>
    </row>
    <row r="4" spans="1:8" ht="12.75">
      <c r="A4" s="2" t="s">
        <v>41</v>
      </c>
      <c r="B4" s="2"/>
      <c r="C4" s="2"/>
      <c r="D4" s="2"/>
      <c r="E4" s="2"/>
      <c r="F4" s="2"/>
      <c r="G4" s="2"/>
      <c r="H4" s="2"/>
    </row>
    <row r="5" spans="1:8" ht="12.75">
      <c r="A5" s="2" t="s">
        <v>42</v>
      </c>
      <c r="B5" s="2"/>
      <c r="C5" s="2"/>
      <c r="D5" s="2"/>
      <c r="E5" s="2"/>
      <c r="F5" s="2"/>
      <c r="G5" s="2"/>
      <c r="H5" s="2"/>
    </row>
    <row r="6" spans="1:8" ht="12.75">
      <c r="A6" s="2" t="s">
        <v>0</v>
      </c>
      <c r="B6" s="2"/>
      <c r="C6" s="2"/>
      <c r="D6" s="2"/>
      <c r="E6" s="2"/>
      <c r="F6" s="2"/>
      <c r="G6" s="2"/>
      <c r="H6" s="2"/>
    </row>
    <row r="7" spans="1:8" ht="12.75">
      <c r="A7" s="2" t="s">
        <v>1</v>
      </c>
      <c r="B7" s="2"/>
      <c r="C7" s="2"/>
      <c r="D7" s="2"/>
      <c r="E7" s="2"/>
      <c r="F7" s="2"/>
      <c r="G7" s="2"/>
      <c r="H7" s="2"/>
    </row>
    <row r="8" spans="1:8" ht="12.75">
      <c r="A8" s="2" t="s">
        <v>2</v>
      </c>
      <c r="B8" s="2"/>
      <c r="C8" s="2"/>
      <c r="D8" s="2"/>
      <c r="E8" s="2"/>
      <c r="F8" s="2"/>
      <c r="G8" s="2"/>
      <c r="H8" s="2"/>
    </row>
    <row r="9" spans="1:8" ht="12.75">
      <c r="A9" s="2" t="s">
        <v>3</v>
      </c>
      <c r="B9" s="2"/>
      <c r="C9" s="2"/>
      <c r="D9" s="2"/>
      <c r="E9" s="2"/>
      <c r="F9" s="2"/>
      <c r="G9" s="2"/>
      <c r="H9" s="2"/>
    </row>
    <row r="10" spans="1:8" ht="12.75">
      <c r="A10" s="2" t="s">
        <v>4</v>
      </c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25.5">
      <c r="A13" s="45" t="s">
        <v>38</v>
      </c>
      <c r="B13" s="2" t="s">
        <v>5</v>
      </c>
      <c r="C13" s="2"/>
      <c r="D13" s="3">
        <v>79000</v>
      </c>
      <c r="E13" s="2" t="s">
        <v>8</v>
      </c>
      <c r="F13" s="2"/>
      <c r="G13" s="2"/>
      <c r="H13" s="2"/>
    </row>
    <row r="14" spans="1:8" ht="15.75">
      <c r="A14" s="2"/>
      <c r="B14" s="2" t="s">
        <v>6</v>
      </c>
      <c r="C14" s="2"/>
      <c r="D14" s="3">
        <v>55000</v>
      </c>
      <c r="E14" s="2" t="s">
        <v>8</v>
      </c>
      <c r="F14" s="2"/>
      <c r="G14" s="2"/>
      <c r="H14" s="2"/>
    </row>
    <row r="15" spans="1:8" ht="15.75">
      <c r="A15" s="2"/>
      <c r="B15" s="2" t="s">
        <v>7</v>
      </c>
      <c r="C15" s="2"/>
      <c r="D15" s="3">
        <v>53970</v>
      </c>
      <c r="E15" s="2" t="s">
        <v>8</v>
      </c>
      <c r="F15" s="2"/>
      <c r="G15" s="2"/>
      <c r="H15" s="2"/>
    </row>
    <row r="16" spans="2:5" ht="15.75">
      <c r="B16" s="2" t="s">
        <v>9</v>
      </c>
      <c r="D16" s="3">
        <v>30</v>
      </c>
      <c r="E16" s="2" t="s">
        <v>8</v>
      </c>
    </row>
    <row r="17" spans="1:6" ht="12.75">
      <c r="A17" s="2" t="s">
        <v>15</v>
      </c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3" ht="12.75">
      <c r="A19" t="str">
        <f>B14</f>
        <v>Voda fakturovaná celkem</v>
      </c>
      <c r="C19" s="4">
        <f>D14</f>
        <v>55000</v>
      </c>
    </row>
    <row r="20" spans="1:5" ht="12.75">
      <c r="A20" t="str">
        <f>B15</f>
        <v>Voda fakturovaná Pilníkov</v>
      </c>
      <c r="C20" s="4">
        <f>D15</f>
        <v>53970</v>
      </c>
      <c r="E20" s="5">
        <f>C20/C19</f>
        <v>0.9812727272727273</v>
      </c>
    </row>
    <row r="21" spans="1:5" ht="12.75">
      <c r="A21" t="str">
        <f>B16</f>
        <v>Voda fakturovaná Chotěvice</v>
      </c>
      <c r="C21" s="4">
        <v>30</v>
      </c>
      <c r="E21" s="5">
        <f>C21/C19</f>
        <v>0.0005454545454545455</v>
      </c>
    </row>
    <row r="23" spans="1:6" ht="12.75">
      <c r="A23" s="6"/>
      <c r="B23" s="29" t="s">
        <v>29</v>
      </c>
      <c r="C23" s="30" t="s">
        <v>10</v>
      </c>
      <c r="D23" s="12"/>
      <c r="E23" s="12"/>
      <c r="F23" s="18" t="s">
        <v>11</v>
      </c>
    </row>
    <row r="24" spans="1:6" ht="12.75">
      <c r="A24" t="s">
        <v>12</v>
      </c>
      <c r="B24" s="7">
        <v>280000</v>
      </c>
      <c r="C24" s="7">
        <v>271326</v>
      </c>
      <c r="F24" s="7">
        <f>B24*E21</f>
        <v>152.72727272727272</v>
      </c>
    </row>
    <row r="25" spans="1:6" ht="12.75">
      <c r="A25" t="s">
        <v>13</v>
      </c>
      <c r="B25" s="7">
        <v>95000</v>
      </c>
      <c r="C25" s="7">
        <v>89510</v>
      </c>
      <c r="F25" s="7">
        <f>B25*E21</f>
        <v>51.81818181818182</v>
      </c>
    </row>
    <row r="26" spans="1:6" ht="12.75">
      <c r="A26" t="s">
        <v>17</v>
      </c>
      <c r="B26" s="7">
        <v>10000</v>
      </c>
      <c r="C26" s="7">
        <v>8022</v>
      </c>
      <c r="F26" s="7">
        <f>B26*E21</f>
        <v>5.454545454545455</v>
      </c>
    </row>
    <row r="27" spans="1:6" ht="12.75">
      <c r="A27" t="s">
        <v>19</v>
      </c>
      <c r="B27" s="7">
        <v>115000</v>
      </c>
      <c r="C27" s="7">
        <v>145078</v>
      </c>
      <c r="F27" s="7">
        <f>B27*E21*0.8</f>
        <v>50.18181818181819</v>
      </c>
    </row>
    <row r="28" spans="1:6" ht="12.75">
      <c r="A28" t="s">
        <v>20</v>
      </c>
      <c r="B28" s="7">
        <v>126000</v>
      </c>
      <c r="C28" s="7">
        <v>62028</v>
      </c>
      <c r="F28" s="7"/>
    </row>
    <row r="29" spans="1:6" ht="12.75">
      <c r="A29" t="s">
        <v>16</v>
      </c>
      <c r="B29" s="7">
        <v>110000</v>
      </c>
      <c r="C29" s="7"/>
      <c r="E29" s="8">
        <f>B29</f>
        <v>110000</v>
      </c>
      <c r="F29" s="7"/>
    </row>
    <row r="30" spans="1:6" ht="12.75">
      <c r="A30" t="s">
        <v>24</v>
      </c>
      <c r="B30" s="7"/>
      <c r="C30" s="7">
        <v>110000</v>
      </c>
      <c r="E30" s="8">
        <f>C30</f>
        <v>110000</v>
      </c>
      <c r="F30" s="7"/>
    </row>
    <row r="31" spans="1:6" ht="12.75">
      <c r="A31" t="s">
        <v>23</v>
      </c>
      <c r="B31" s="7"/>
      <c r="C31" s="7">
        <v>0</v>
      </c>
      <c r="E31" s="8">
        <f>E29-E30</f>
        <v>0</v>
      </c>
      <c r="F31" s="7">
        <f>E31*E21</f>
        <v>0</v>
      </c>
    </row>
    <row r="32" spans="1:6" ht="12.75">
      <c r="A32" t="s">
        <v>26</v>
      </c>
      <c r="B32" s="7">
        <v>4000</v>
      </c>
      <c r="C32" s="7">
        <v>3918</v>
      </c>
      <c r="F32" s="7"/>
    </row>
    <row r="33" spans="1:6" ht="12.75">
      <c r="A33" t="s">
        <v>35</v>
      </c>
      <c r="B33" s="7">
        <v>500</v>
      </c>
      <c r="C33" s="7">
        <v>600</v>
      </c>
      <c r="F33" s="7"/>
    </row>
    <row r="34" spans="1:6" ht="12.75">
      <c r="A34" t="s">
        <v>27</v>
      </c>
      <c r="B34" s="7">
        <v>100000</v>
      </c>
      <c r="C34" s="7">
        <f>B34*E20</f>
        <v>98127.27272727274</v>
      </c>
      <c r="F34" s="7">
        <f>B34*E21</f>
        <v>54.54545454545455</v>
      </c>
    </row>
    <row r="35" spans="1:6" ht="12.75">
      <c r="A35" t="s">
        <v>18</v>
      </c>
      <c r="B35" s="7">
        <v>158000</v>
      </c>
      <c r="C35" s="7">
        <v>158752</v>
      </c>
      <c r="F35" s="7">
        <f>B35*E21</f>
        <v>86.18181818181819</v>
      </c>
    </row>
    <row r="36" spans="1:6" ht="12.75">
      <c r="A36" t="s">
        <v>25</v>
      </c>
      <c r="B36" s="7">
        <v>23500</v>
      </c>
      <c r="C36" s="7">
        <f>B36*E20</f>
        <v>23059.909090909092</v>
      </c>
      <c r="F36" s="7">
        <f>B36*E21</f>
        <v>12.818181818181818</v>
      </c>
    </row>
    <row r="37" spans="1:6" ht="12.75">
      <c r="A37" t="s">
        <v>32</v>
      </c>
      <c r="B37" s="7">
        <v>18000</v>
      </c>
      <c r="C37" s="7">
        <v>18000</v>
      </c>
      <c r="F37" s="7"/>
    </row>
    <row r="38" spans="2:6" ht="12.75">
      <c r="B38" s="4"/>
      <c r="C38" s="7"/>
      <c r="F38" s="7"/>
    </row>
    <row r="39" spans="1:6" ht="12.75">
      <c r="A39" s="12" t="s">
        <v>14</v>
      </c>
      <c r="B39" s="13">
        <f>SUM(B24:B38)</f>
        <v>1040000</v>
      </c>
      <c r="C39" s="13">
        <f>SUM(C24:C38)</f>
        <v>988421.1818181818</v>
      </c>
      <c r="D39" s="12"/>
      <c r="E39" s="12"/>
      <c r="F39" s="13">
        <f>SUM(F24:F38)</f>
        <v>413.72727272727275</v>
      </c>
    </row>
    <row r="40" spans="2:8" ht="13.5" thickBot="1">
      <c r="B40" s="4"/>
      <c r="C40" s="7"/>
      <c r="F40" s="7"/>
      <c r="G40" s="26"/>
      <c r="H40" s="26"/>
    </row>
    <row r="41" spans="1:8" ht="13.5" thickBot="1">
      <c r="A41" s="14" t="s">
        <v>31</v>
      </c>
      <c r="B41" s="15"/>
      <c r="C41" s="16">
        <f>C39/C20</f>
        <v>18.314270554348376</v>
      </c>
      <c r="D41" s="17" t="s">
        <v>30</v>
      </c>
      <c r="E41" s="17"/>
      <c r="F41" s="28">
        <f>F39/C21</f>
        <v>13.790909090909091</v>
      </c>
      <c r="G41" s="27"/>
      <c r="H41" s="26"/>
    </row>
    <row r="42" spans="6:8" s="9" customFormat="1" ht="15.75" thickBot="1">
      <c r="F42" s="10"/>
      <c r="G42" s="21"/>
      <c r="H42" s="21"/>
    </row>
    <row r="43" spans="1:6" s="9" customFormat="1" ht="15.75">
      <c r="A43" s="31" t="s">
        <v>36</v>
      </c>
      <c r="B43" s="32" t="s">
        <v>34</v>
      </c>
      <c r="C43" s="33"/>
      <c r="D43" s="34"/>
      <c r="E43" s="35">
        <f>C41</f>
        <v>18.314270554348376</v>
      </c>
      <c r="F43" s="36" t="s">
        <v>21</v>
      </c>
    </row>
    <row r="44" spans="1:6" s="9" customFormat="1" ht="16.5" thickBot="1">
      <c r="A44" s="37"/>
      <c r="B44" s="38" t="s">
        <v>33</v>
      </c>
      <c r="C44" s="39"/>
      <c r="D44" s="40"/>
      <c r="E44" s="41">
        <f>E43*1.15</f>
        <v>21.06141113750063</v>
      </c>
      <c r="F44" s="42" t="s">
        <v>28</v>
      </c>
    </row>
    <row r="45" spans="1:6" s="9" customFormat="1" ht="16.5" thickBot="1">
      <c r="A45" s="21"/>
      <c r="B45" s="19"/>
      <c r="C45" s="20"/>
      <c r="D45" s="21"/>
      <c r="E45" s="25"/>
      <c r="F45" s="21"/>
    </row>
    <row r="46" spans="1:6" s="9" customFormat="1" ht="31.5" thickBot="1">
      <c r="A46" s="46" t="s">
        <v>37</v>
      </c>
      <c r="B46" s="48" t="str">
        <f>B43</f>
        <v>bez DPH 15 %</v>
      </c>
      <c r="C46" s="47"/>
      <c r="D46" s="22"/>
      <c r="E46" s="23">
        <f>F41</f>
        <v>13.790909090909091</v>
      </c>
      <c r="F46" s="24" t="s">
        <v>21</v>
      </c>
    </row>
    <row r="47" spans="1:6" s="9" customFormat="1" ht="15">
      <c r="A47" s="49"/>
      <c r="B47" s="50" t="str">
        <f>B44</f>
        <v>s DPH 15 %</v>
      </c>
      <c r="C47" s="51"/>
      <c r="D47" s="52"/>
      <c r="E47" s="53">
        <f>E46*1.15</f>
        <v>15.859545454545453</v>
      </c>
      <c r="F47" s="54" t="s">
        <v>21</v>
      </c>
    </row>
    <row r="48" spans="1:6" s="9" customFormat="1" ht="15.75">
      <c r="A48" s="21"/>
      <c r="B48" s="21"/>
      <c r="C48" s="19"/>
      <c r="D48" s="21"/>
      <c r="E48" s="43"/>
      <c r="F48" s="21"/>
    </row>
    <row r="49" spans="1:6" s="9" customFormat="1" ht="15.75">
      <c r="A49" s="21"/>
      <c r="B49" s="21"/>
      <c r="C49" s="19"/>
      <c r="D49" s="21"/>
      <c r="E49" s="43"/>
      <c r="F49" s="21"/>
    </row>
    <row r="50" spans="1:6" s="9" customFormat="1" ht="15.75">
      <c r="A50" s="21"/>
      <c r="B50" s="21"/>
      <c r="C50" s="19"/>
      <c r="D50" s="21"/>
      <c r="E50" s="43"/>
      <c r="F50" s="21"/>
    </row>
    <row r="51" spans="1:6" s="11" customFormat="1" ht="12.75">
      <c r="A51" s="44"/>
      <c r="B51" s="44"/>
      <c r="C51" s="44"/>
      <c r="D51" s="44"/>
      <c r="E51" s="44"/>
      <c r="F51" s="44"/>
    </row>
    <row r="53" ht="12.75">
      <c r="A53" t="s">
        <v>43</v>
      </c>
    </row>
    <row r="54" ht="12.75">
      <c r="D54" t="s">
        <v>39</v>
      </c>
    </row>
    <row r="55" ht="12.75">
      <c r="D55" t="s">
        <v>22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- voda,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Malý</dc:creator>
  <cp:keywords/>
  <dc:description/>
  <cp:lastModifiedBy>Václav Klikoš</cp:lastModifiedBy>
  <cp:lastPrinted>2019-05-27T16:39:11Z</cp:lastPrinted>
  <dcterms:created xsi:type="dcterms:W3CDTF">2004-01-15T07:50:06Z</dcterms:created>
  <dcterms:modified xsi:type="dcterms:W3CDTF">2019-05-27T16:40:55Z</dcterms:modified>
  <cp:category/>
  <cp:version/>
  <cp:contentType/>
  <cp:contentStatus/>
</cp:coreProperties>
</file>